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'Sheet1'!$A$1:$AE$16</definedName>
  </definedNames>
  <calcPr fullCalcOnLoad="1"/>
</workbook>
</file>

<file path=xl/sharedStrings.xml><?xml version="1.0" encoding="utf-8"?>
<sst xmlns="http://schemas.openxmlformats.org/spreadsheetml/2006/main" count="29" uniqueCount="21">
  <si>
    <t>Λευκωσία</t>
  </si>
  <si>
    <t>Λάρνακα/ Αμμόχωστος</t>
  </si>
  <si>
    <t>Λεμεσός</t>
  </si>
  <si>
    <t>Πάφος</t>
  </si>
  <si>
    <t>Σύνολο</t>
  </si>
  <si>
    <t>Μετ</t>
  </si>
  <si>
    <t>ΣΥΝΟΛΟ</t>
  </si>
  <si>
    <t>-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</si>
  <si>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</si>
  <si>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</si>
  <si>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</si>
  <si>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</si>
  <si>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</si>
  <si>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</si>
  <si>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</si>
  <si>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*Σημ: ΕΥΡΩΠΑΙΟΣ ΠΟΛΙΤΗΣ=ΑΤΟΜΑ ΑΠΟ ΕΕ + ΠΟΝΤΙΟΙ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</si>
  <si>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</si>
  <si>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</si>
  <si>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</si>
  <si>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</si>
  <si>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>ΚΑΤΑ ΤΟΝ ΝΟΕΜΒΡΙΟ ΤΟΥ 2010 ΚΑΙ  2011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</si>
</sst>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25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9" fontId="4" fillId="0" borderId="0" xfId="0" applyNumberFormat="1" applyFont="1" applyAlignment="1">
      <alignment/>
    </xf>
    <xf numFmtId="0" fontId="5" fillId="0" borderId="0" xfId="0" applyFont="1" applyAlignment="1">
      <alignment/>
    </xf>
    <xf numFmtId="9" fontId="9" fillId="0" borderId="12" xfId="57" applyFont="1" applyFill="1" applyBorder="1" applyAlignment="1">
      <alignment/>
    </xf>
    <xf numFmtId="0" fontId="9" fillId="0" borderId="12" xfId="0" applyFont="1" applyFill="1" applyBorder="1" applyAlignment="1">
      <alignment/>
    </xf>
    <xf numFmtId="1" fontId="9" fillId="0" borderId="12" xfId="57" applyNumberFormat="1" applyFont="1" applyFill="1" applyBorder="1" applyAlignment="1">
      <alignment/>
    </xf>
    <xf numFmtId="9" fontId="9" fillId="0" borderId="13" xfId="57" applyFont="1" applyFill="1" applyBorder="1" applyAlignment="1">
      <alignment/>
    </xf>
    <xf numFmtId="0" fontId="9" fillId="0" borderId="12" xfId="57" applyNumberFormat="1" applyFont="1" applyFill="1" applyBorder="1" applyAlignment="1">
      <alignment/>
    </xf>
    <xf numFmtId="9" fontId="9" fillId="0" borderId="12" xfId="57" applyNumberFormat="1" applyFont="1" applyFill="1" applyBorder="1" applyAlignment="1">
      <alignment/>
    </xf>
    <xf numFmtId="9" fontId="9" fillId="0" borderId="12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9" fontId="9" fillId="0" borderId="13" xfId="0" applyNumberFormat="1" applyFont="1" applyFill="1" applyBorder="1" applyAlignment="1">
      <alignment/>
    </xf>
    <xf numFmtId="1" fontId="9" fillId="0" borderId="14" xfId="0" applyNumberFormat="1" applyFont="1" applyFill="1" applyBorder="1" applyAlignment="1">
      <alignment/>
    </xf>
    <xf numFmtId="9" fontId="9" fillId="0" borderId="15" xfId="0" applyNumberFormat="1" applyFont="1" applyFill="1" applyBorder="1" applyAlignment="1">
      <alignment/>
    </xf>
    <xf numFmtId="9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1" fontId="9" fillId="0" borderId="16" xfId="0" applyNumberFormat="1" applyFont="1" applyFill="1" applyBorder="1" applyAlignment="1">
      <alignment/>
    </xf>
    <xf numFmtId="9" fontId="9" fillId="0" borderId="17" xfId="0" applyNumberFormat="1" applyFont="1" applyFill="1" applyBorder="1" applyAlignment="1">
      <alignment/>
    </xf>
    <xf numFmtId="9" fontId="9" fillId="21" borderId="12" xfId="0" applyNumberFormat="1" applyFont="1" applyFill="1" applyBorder="1" applyAlignment="1">
      <alignment/>
    </xf>
    <xf numFmtId="0" fontId="9" fillId="21" borderId="12" xfId="0" applyFont="1" applyFill="1" applyBorder="1" applyAlignment="1">
      <alignment/>
    </xf>
    <xf numFmtId="1" fontId="9" fillId="21" borderId="12" xfId="0" applyNumberFormat="1" applyFont="1" applyFill="1" applyBorder="1" applyAlignment="1">
      <alignment/>
    </xf>
    <xf numFmtId="9" fontId="9" fillId="21" borderId="18" xfId="0" applyNumberFormat="1" applyFont="1" applyFill="1" applyBorder="1" applyAlignment="1">
      <alignment/>
    </xf>
    <xf numFmtId="9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9" fontId="7" fillId="0" borderId="19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9" fontId="7" fillId="0" borderId="20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1" fontId="7" fillId="0" borderId="22" xfId="0" applyNumberFormat="1" applyFont="1" applyFill="1" applyBorder="1" applyAlignment="1">
      <alignment/>
    </xf>
    <xf numFmtId="9" fontId="9" fillId="21" borderId="13" xfId="0" applyNumberFormat="1" applyFont="1" applyFill="1" applyBorder="1" applyAlignment="1">
      <alignment/>
    </xf>
    <xf numFmtId="9" fontId="7" fillId="0" borderId="23" xfId="0" applyNumberFormat="1" applyFont="1" applyFill="1" applyBorder="1" applyAlignment="1">
      <alignment/>
    </xf>
    <xf numFmtId="9" fontId="9" fillId="0" borderId="17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21" borderId="2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8" fillId="0" borderId="24" xfId="0" applyFont="1" applyBorder="1" applyAlignment="1">
      <alignment/>
    </xf>
    <xf numFmtId="0" fontId="7" fillId="0" borderId="25" xfId="0" applyFont="1" applyFill="1" applyBorder="1" applyAlignment="1">
      <alignment horizontal="left" wrapText="1"/>
    </xf>
    <xf numFmtId="0" fontId="7" fillId="0" borderId="25" xfId="0" applyFont="1" applyFill="1" applyBorder="1" applyAlignment="1">
      <alignment wrapText="1"/>
    </xf>
    <xf numFmtId="0" fontId="7" fillId="21" borderId="25" xfId="0" applyFont="1" applyFill="1" applyBorder="1" applyAlignment="1">
      <alignment wrapText="1"/>
    </xf>
    <xf numFmtId="0" fontId="7" fillId="0" borderId="26" xfId="0" applyFont="1" applyFill="1" applyBorder="1" applyAlignment="1">
      <alignment horizontal="left" wrapText="1"/>
    </xf>
    <xf numFmtId="0" fontId="8" fillId="0" borderId="27" xfId="0" applyFont="1" applyBorder="1" applyAlignment="1">
      <alignment/>
    </xf>
    <xf numFmtId="9" fontId="9" fillId="0" borderId="28" xfId="0" applyNumberFormat="1" applyFont="1" applyFill="1" applyBorder="1" applyAlignment="1">
      <alignment/>
    </xf>
    <xf numFmtId="0" fontId="9" fillId="0" borderId="28" xfId="0" applyFont="1" applyFill="1" applyBorder="1" applyAlignment="1">
      <alignment/>
    </xf>
    <xf numFmtId="1" fontId="9" fillId="0" borderId="28" xfId="0" applyNumberFormat="1" applyFont="1" applyFill="1" applyBorder="1" applyAlignment="1">
      <alignment/>
    </xf>
    <xf numFmtId="9" fontId="9" fillId="0" borderId="18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9" fontId="9" fillId="0" borderId="18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tabSelected="1" zoomScalePageLayoutView="0" workbookViewId="0" topLeftCell="A1">
      <selection activeCell="Z14" sqref="Z14"/>
    </sheetView>
  </sheetViews>
  <sheetFormatPr defaultColWidth="9.140625" defaultRowHeight="15"/>
  <cols>
    <col min="1" max="1" width="16.421875" style="0" customWidth="1"/>
    <col min="2" max="2" width="6.140625" style="0" customWidth="1"/>
    <col min="3" max="3" width="5.421875" style="0" bestFit="1" customWidth="1"/>
    <col min="4" max="4" width="6.00390625" style="0" bestFit="1" customWidth="1"/>
    <col min="5" max="5" width="5.421875" style="0" bestFit="1" customWidth="1"/>
    <col min="6" max="6" width="4.7109375" style="0" bestFit="1" customWidth="1"/>
    <col min="7" max="7" width="6.7109375" style="0" customWidth="1"/>
    <col min="8" max="8" width="6.00390625" style="0" bestFit="1" customWidth="1"/>
    <col min="9" max="9" width="7.140625" style="0" customWidth="1"/>
    <col min="10" max="10" width="5.00390625" style="0" bestFit="1" customWidth="1"/>
    <col min="11" max="11" width="5.421875" style="0" bestFit="1" customWidth="1"/>
    <col min="12" max="12" width="5.00390625" style="0" bestFit="1" customWidth="1"/>
    <col min="13" max="13" width="6.421875" style="0" customWidth="1"/>
    <col min="14" max="14" width="5.00390625" style="0" bestFit="1" customWidth="1"/>
    <col min="15" max="15" width="5.421875" style="0" bestFit="1" customWidth="1"/>
    <col min="16" max="16" width="5.00390625" style="0" bestFit="1" customWidth="1"/>
    <col min="17" max="17" width="5.421875" style="0" bestFit="1" customWidth="1"/>
    <col min="18" max="18" width="4.7109375" style="0" bestFit="1" customWidth="1"/>
    <col min="19" max="19" width="7.00390625" style="0" customWidth="1"/>
    <col min="20" max="20" width="5.00390625" style="0" bestFit="1" customWidth="1"/>
    <col min="21" max="21" width="5.421875" style="0" bestFit="1" customWidth="1"/>
    <col min="22" max="22" width="5.00390625" style="0" bestFit="1" customWidth="1"/>
    <col min="23" max="23" width="5.421875" style="0" bestFit="1" customWidth="1"/>
    <col min="24" max="24" width="4.7109375" style="0" bestFit="1" customWidth="1"/>
    <col min="25" max="25" width="6.8515625" style="0" customWidth="1"/>
    <col min="26" max="26" width="6.00390625" style="0" customWidth="1"/>
    <col min="27" max="27" width="5.421875" style="0" bestFit="1" customWidth="1"/>
    <col min="28" max="28" width="6.8515625" style="0" customWidth="1"/>
    <col min="29" max="29" width="5.28125" style="0" customWidth="1"/>
    <col min="30" max="30" width="4.7109375" style="0" bestFit="1" customWidth="1"/>
    <col min="31" max="31" width="6.57421875" style="0" customWidth="1"/>
  </cols>
  <sheetData>
    <row r="1" spans="1:31" ht="15">
      <c r="A1" s="1" t="s">
        <v>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5.75" thickBo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8"/>
      <c r="N2" s="7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9.25" customHeight="1" thickBot="1">
      <c r="A3" s="2"/>
      <c r="B3" s="58" t="s">
        <v>0</v>
      </c>
      <c r="C3" s="59"/>
      <c r="D3" s="59"/>
      <c r="E3" s="59"/>
      <c r="F3" s="59"/>
      <c r="G3" s="60"/>
      <c r="H3" s="58" t="s">
        <v>1</v>
      </c>
      <c r="I3" s="59"/>
      <c r="J3" s="59"/>
      <c r="K3" s="59"/>
      <c r="L3" s="59"/>
      <c r="M3" s="60"/>
      <c r="N3" s="58" t="s">
        <v>2</v>
      </c>
      <c r="O3" s="59"/>
      <c r="P3" s="59"/>
      <c r="Q3" s="59"/>
      <c r="R3" s="59"/>
      <c r="S3" s="60"/>
      <c r="T3" s="58" t="s">
        <v>3</v>
      </c>
      <c r="U3" s="59"/>
      <c r="V3" s="59"/>
      <c r="W3" s="59"/>
      <c r="X3" s="59"/>
      <c r="Y3" s="60"/>
      <c r="Z3" s="58" t="s">
        <v>4</v>
      </c>
      <c r="AA3" s="59"/>
      <c r="AB3" s="59"/>
      <c r="AC3" s="59"/>
      <c r="AD3" s="59"/>
      <c r="AE3" s="60"/>
    </row>
    <row r="4" spans="1:31" ht="15">
      <c r="A4" s="5"/>
      <c r="B4" s="61">
        <v>2010</v>
      </c>
      <c r="C4" s="62"/>
      <c r="D4" s="62">
        <v>2011</v>
      </c>
      <c r="E4" s="62"/>
      <c r="F4" s="62" t="s">
        <v>5</v>
      </c>
      <c r="G4" s="63"/>
      <c r="H4" s="61">
        <v>2010</v>
      </c>
      <c r="I4" s="62"/>
      <c r="J4" s="62">
        <v>2011</v>
      </c>
      <c r="K4" s="62"/>
      <c r="L4" s="62" t="s">
        <v>5</v>
      </c>
      <c r="M4" s="63"/>
      <c r="N4" s="61">
        <v>2010</v>
      </c>
      <c r="O4" s="62"/>
      <c r="P4" s="62">
        <v>2011</v>
      </c>
      <c r="Q4" s="62"/>
      <c r="R4" s="62" t="s">
        <v>5</v>
      </c>
      <c r="S4" s="63"/>
      <c r="T4" s="61">
        <v>2010</v>
      </c>
      <c r="U4" s="62"/>
      <c r="V4" s="62">
        <v>2011</v>
      </c>
      <c r="W4" s="62"/>
      <c r="X4" s="62" t="s">
        <v>5</v>
      </c>
      <c r="Y4" s="63"/>
      <c r="Z4" s="61">
        <v>2010</v>
      </c>
      <c r="AA4" s="62"/>
      <c r="AB4" s="62">
        <v>2011</v>
      </c>
      <c r="AC4" s="62"/>
      <c r="AD4" s="62" t="s">
        <v>5</v>
      </c>
      <c r="AE4" s="63"/>
    </row>
    <row r="5" spans="1:31" ht="26.25" customHeight="1">
      <c r="A5" s="46" t="s">
        <v>10</v>
      </c>
      <c r="B5" s="45">
        <v>5276</v>
      </c>
      <c r="C5" s="11">
        <f>B5/$B$14</f>
        <v>0.717530259757922</v>
      </c>
      <c r="D5" s="12">
        <v>6870</v>
      </c>
      <c r="E5" s="11">
        <f>D5/$D$14</f>
        <v>0.7208057916273214</v>
      </c>
      <c r="F5" s="13">
        <f>D5-B5</f>
        <v>1594</v>
      </c>
      <c r="G5" s="14">
        <f>F5/B5</f>
        <v>0.302122820318423</v>
      </c>
      <c r="H5" s="55">
        <v>4765</v>
      </c>
      <c r="I5" s="11">
        <f>H5/$H$14</f>
        <v>0.6193942545170935</v>
      </c>
      <c r="J5" s="15">
        <f>2116+4142</f>
        <v>6258</v>
      </c>
      <c r="K5" s="11">
        <f>J5/$J$14</f>
        <v>0.6272426581136614</v>
      </c>
      <c r="L5" s="13">
        <f>J5-H5</f>
        <v>1493</v>
      </c>
      <c r="M5" s="14">
        <f>L5/H5</f>
        <v>0.3133263378803778</v>
      </c>
      <c r="N5" s="45">
        <v>4508</v>
      </c>
      <c r="O5" s="11">
        <f>N5/$N$14</f>
        <v>0.7189792663476874</v>
      </c>
      <c r="P5" s="15">
        <v>5704</v>
      </c>
      <c r="Q5" s="11">
        <f>P5/$P$14</f>
        <v>0.733822205068828</v>
      </c>
      <c r="R5" s="13">
        <f>P5-N5</f>
        <v>1196</v>
      </c>
      <c r="S5" s="14">
        <f>R5/N5</f>
        <v>0.2653061224489796</v>
      </c>
      <c r="T5" s="45">
        <v>1898</v>
      </c>
      <c r="U5" s="11">
        <f>T5/$T$14</f>
        <v>0.5126958400864398</v>
      </c>
      <c r="V5" s="15">
        <v>2442</v>
      </c>
      <c r="W5" s="11">
        <f>V5/$V$14</f>
        <v>0.5372937293729373</v>
      </c>
      <c r="X5" s="13">
        <f>V5-T5</f>
        <v>544</v>
      </c>
      <c r="Y5" s="14">
        <f>X5/T5</f>
        <v>0.28661749209694415</v>
      </c>
      <c r="Z5" s="42">
        <f>B5+H5+N5+T5</f>
        <v>16447</v>
      </c>
      <c r="AA5" s="11">
        <f>Z5/$Z$14</f>
        <v>0.6574066671996163</v>
      </c>
      <c r="AB5" s="15">
        <f>D5+J5+P5+V5</f>
        <v>21274</v>
      </c>
      <c r="AC5" s="16">
        <f aca="true" t="shared" si="0" ref="AC5:AC13">AB5/$AB$14</f>
        <v>0.6684471815496764</v>
      </c>
      <c r="AD5" s="13">
        <f>AB5-Z5</f>
        <v>4827</v>
      </c>
      <c r="AE5" s="14">
        <f>AD5/Z5</f>
        <v>0.29348817413510064</v>
      </c>
    </row>
    <row r="6" spans="1:31" ht="26.25" customHeight="1">
      <c r="A6" s="47" t="s">
        <v>8</v>
      </c>
      <c r="B6" s="45">
        <v>1161</v>
      </c>
      <c r="C6" s="17">
        <f aca="true" t="shared" si="1" ref="C6:C14">B6/$B$14</f>
        <v>0.15789473684210525</v>
      </c>
      <c r="D6" s="12">
        <v>1623</v>
      </c>
      <c r="E6" s="17">
        <f aca="true" t="shared" si="2" ref="E6:E14">D6/$D$14</f>
        <v>0.1702864337425244</v>
      </c>
      <c r="F6" s="18">
        <f aca="true" t="shared" si="3" ref="F6:F14">D6-B6</f>
        <v>462</v>
      </c>
      <c r="G6" s="19">
        <f aca="true" t="shared" si="4" ref="G6:G14">F6/B6</f>
        <v>0.3979328165374677</v>
      </c>
      <c r="H6" s="55">
        <v>1989</v>
      </c>
      <c r="I6" s="17">
        <f aca="true" t="shared" si="5" ref="I6:I14">H6/$H$14</f>
        <v>0.2585467307942285</v>
      </c>
      <c r="J6" s="12">
        <f>1328+1105</f>
        <v>2433</v>
      </c>
      <c r="K6" s="17">
        <f aca="true" t="shared" si="6" ref="K6:K14">J6/$J$14</f>
        <v>0.24386088002405532</v>
      </c>
      <c r="L6" s="18">
        <f aca="true" t="shared" si="7" ref="L6:L14">J6-H6</f>
        <v>444</v>
      </c>
      <c r="M6" s="19">
        <f aca="true" t="shared" si="8" ref="M6:M14">L6/H6</f>
        <v>0.22322775263951736</v>
      </c>
      <c r="N6" s="45">
        <v>1307</v>
      </c>
      <c r="O6" s="17">
        <f aca="true" t="shared" si="9" ref="O6:O14">N6/$N$14</f>
        <v>0.20845295055821372</v>
      </c>
      <c r="P6" s="12">
        <v>1473</v>
      </c>
      <c r="Q6" s="17">
        <f aca="true" t="shared" si="10" ref="Q6:Q14">P6/$P$14</f>
        <v>0.1895021227325357</v>
      </c>
      <c r="R6" s="18">
        <f aca="true" t="shared" si="11" ref="R6:R14">P6-N6</f>
        <v>166</v>
      </c>
      <c r="S6" s="19">
        <f aca="true" t="shared" si="12" ref="S6:S14">R6/N6</f>
        <v>0.12700841622035194</v>
      </c>
      <c r="T6" s="45">
        <v>966</v>
      </c>
      <c r="U6" s="17">
        <f aca="true" t="shared" si="13" ref="U6:U14">T6/$T$14</f>
        <v>0.26094003241491087</v>
      </c>
      <c r="V6" s="12">
        <v>1240</v>
      </c>
      <c r="W6" s="17">
        <f aca="true" t="shared" si="14" ref="W6:W14">V6/$V$14</f>
        <v>0.27282728272827284</v>
      </c>
      <c r="X6" s="18">
        <f aca="true" t="shared" si="15" ref="X6:X14">V6-T6</f>
        <v>274</v>
      </c>
      <c r="Y6" s="19">
        <f aca="true" t="shared" si="16" ref="Y6:Y14">X6/T6</f>
        <v>0.2836438923395445</v>
      </c>
      <c r="Z6" s="42">
        <f aca="true" t="shared" si="17" ref="Z6:Z13">B6+H6+N6+T6</f>
        <v>5423</v>
      </c>
      <c r="AA6" s="17">
        <f aca="true" t="shared" si="18" ref="AA6:AA14">Z6/$Z$14</f>
        <v>0.2167639299704213</v>
      </c>
      <c r="AB6" s="12">
        <f aca="true" t="shared" si="19" ref="AB6:AB12">D6+J6+P6+V6</f>
        <v>6769</v>
      </c>
      <c r="AC6" s="17">
        <f t="shared" si="0"/>
        <v>0.21268773958398793</v>
      </c>
      <c r="AD6" s="20">
        <f aca="true" t="shared" si="20" ref="AD6:AD14">AB6-Z6</f>
        <v>1346</v>
      </c>
      <c r="AE6" s="21">
        <f aca="true" t="shared" si="21" ref="AE6:AE14">AD6/Z6</f>
        <v>0.2482021021574774</v>
      </c>
    </row>
    <row r="7" spans="1:31" ht="18" customHeight="1">
      <c r="A7" s="47" t="s">
        <v>9</v>
      </c>
      <c r="B7" s="45">
        <v>341</v>
      </c>
      <c r="C7" s="22">
        <f t="shared" si="1"/>
        <v>0.04637562899496804</v>
      </c>
      <c r="D7" s="23">
        <f>9+398</f>
        <v>407</v>
      </c>
      <c r="E7" s="22">
        <f t="shared" si="2"/>
        <v>0.04270275941664044</v>
      </c>
      <c r="F7" s="24">
        <f t="shared" si="3"/>
        <v>66</v>
      </c>
      <c r="G7" s="25">
        <f t="shared" si="4"/>
        <v>0.1935483870967742</v>
      </c>
      <c r="H7" s="56">
        <v>140</v>
      </c>
      <c r="I7" s="22">
        <f t="shared" si="5"/>
        <v>0.018198362147406732</v>
      </c>
      <c r="J7" s="23">
        <f>10+38+116</f>
        <v>164</v>
      </c>
      <c r="K7" s="22">
        <f t="shared" si="6"/>
        <v>0.016437806955998797</v>
      </c>
      <c r="L7" s="24">
        <f t="shared" si="7"/>
        <v>24</v>
      </c>
      <c r="M7" s="25">
        <f t="shared" si="8"/>
        <v>0.17142857142857143</v>
      </c>
      <c r="N7" s="45">
        <v>160</v>
      </c>
      <c r="O7" s="17">
        <f>N7/$N$14</f>
        <v>0.025518341307814992</v>
      </c>
      <c r="P7" s="12">
        <v>178</v>
      </c>
      <c r="Q7" s="17">
        <f t="shared" si="10"/>
        <v>0.022899781294223594</v>
      </c>
      <c r="R7" s="18">
        <f t="shared" si="11"/>
        <v>18</v>
      </c>
      <c r="S7" s="19">
        <f t="shared" si="12"/>
        <v>0.1125</v>
      </c>
      <c r="T7" s="45">
        <v>594</v>
      </c>
      <c r="U7" s="17">
        <f t="shared" si="13"/>
        <v>0.16045380875202594</v>
      </c>
      <c r="V7" s="12">
        <f>35+503</f>
        <v>538</v>
      </c>
      <c r="W7" s="17">
        <f t="shared" si="14"/>
        <v>0.11837183718371837</v>
      </c>
      <c r="X7" s="18">
        <f t="shared" si="15"/>
        <v>-56</v>
      </c>
      <c r="Y7" s="19">
        <f t="shared" si="16"/>
        <v>-0.09427609427609428</v>
      </c>
      <c r="Z7" s="42">
        <f t="shared" si="17"/>
        <v>1235</v>
      </c>
      <c r="AA7" s="17">
        <f t="shared" si="18"/>
        <v>0.049364457590534816</v>
      </c>
      <c r="AB7" s="12">
        <f t="shared" si="19"/>
        <v>1287</v>
      </c>
      <c r="AC7" s="17">
        <f t="shared" si="0"/>
        <v>0.04043863507823792</v>
      </c>
      <c r="AD7" s="24">
        <f t="shared" si="20"/>
        <v>52</v>
      </c>
      <c r="AE7" s="19">
        <f t="shared" si="21"/>
        <v>0.042105263157894736</v>
      </c>
    </row>
    <row r="8" spans="1:31" ht="29.25" customHeight="1" thickBot="1">
      <c r="A8" s="48" t="s">
        <v>16</v>
      </c>
      <c r="B8" s="43">
        <f>SUM(B6:B7)</f>
        <v>1502</v>
      </c>
      <c r="C8" s="26">
        <f>B8/$B$14</f>
        <v>0.2042703658370733</v>
      </c>
      <c r="D8" s="27">
        <f>SUM(D6:D7)</f>
        <v>2030</v>
      </c>
      <c r="E8" s="26">
        <f t="shared" si="2"/>
        <v>0.21298919315916484</v>
      </c>
      <c r="F8" s="28">
        <f t="shared" si="3"/>
        <v>528</v>
      </c>
      <c r="G8" s="38">
        <f t="shared" si="4"/>
        <v>0.35153129161118507</v>
      </c>
      <c r="H8" s="43">
        <f>SUM(H6:H7)</f>
        <v>2129</v>
      </c>
      <c r="I8" s="26">
        <f t="shared" si="5"/>
        <v>0.27674509294163524</v>
      </c>
      <c r="J8" s="27">
        <f>SUM(J6:J7)</f>
        <v>2597</v>
      </c>
      <c r="K8" s="26">
        <f t="shared" si="6"/>
        <v>0.26029868698005415</v>
      </c>
      <c r="L8" s="28">
        <f t="shared" si="7"/>
        <v>468</v>
      </c>
      <c r="M8" s="38">
        <f t="shared" si="8"/>
        <v>0.21982151244715828</v>
      </c>
      <c r="N8" s="43">
        <f>SUM(N6:N7)</f>
        <v>1467</v>
      </c>
      <c r="O8" s="26">
        <f>N8/$N$14</f>
        <v>0.23397129186602872</v>
      </c>
      <c r="P8" s="27">
        <f>SUM(P6:P7)</f>
        <v>1651</v>
      </c>
      <c r="Q8" s="26">
        <f t="shared" si="10"/>
        <v>0.2124019040267593</v>
      </c>
      <c r="R8" s="28">
        <f t="shared" si="11"/>
        <v>184</v>
      </c>
      <c r="S8" s="38">
        <f t="shared" si="12"/>
        <v>0.125426039536469</v>
      </c>
      <c r="T8" s="43">
        <f>SUM(T6:T7)</f>
        <v>1560</v>
      </c>
      <c r="U8" s="26">
        <f t="shared" si="13"/>
        <v>0.4213938411669368</v>
      </c>
      <c r="V8" s="27">
        <f>SUM(V6:V7)</f>
        <v>1778</v>
      </c>
      <c r="W8" s="26">
        <f t="shared" si="14"/>
        <v>0.3911991199119912</v>
      </c>
      <c r="X8" s="28">
        <f t="shared" si="15"/>
        <v>218</v>
      </c>
      <c r="Y8" s="38">
        <f t="shared" si="16"/>
        <v>0.13974358974358975</v>
      </c>
      <c r="Z8" s="43">
        <f>SUM(Z6:Z7)</f>
        <v>6658</v>
      </c>
      <c r="AA8" s="26">
        <f t="shared" si="18"/>
        <v>0.26612838756095614</v>
      </c>
      <c r="AB8" s="27">
        <f>SUM(AB6:AB7)</f>
        <v>8056</v>
      </c>
      <c r="AC8" s="26">
        <f t="shared" si="0"/>
        <v>0.2531263746622259</v>
      </c>
      <c r="AD8" s="28">
        <f t="shared" si="20"/>
        <v>1398</v>
      </c>
      <c r="AE8" s="29">
        <f t="shared" si="21"/>
        <v>0.2099729648543106</v>
      </c>
    </row>
    <row r="9" spans="1:31" ht="17.25" customHeight="1">
      <c r="A9" s="46" t="s">
        <v>11</v>
      </c>
      <c r="B9" s="45">
        <v>179</v>
      </c>
      <c r="C9" s="30">
        <f t="shared" si="1"/>
        <v>0.024343805249558002</v>
      </c>
      <c r="D9" s="31">
        <v>187</v>
      </c>
      <c r="E9" s="30">
        <f t="shared" si="2"/>
        <v>0.019620186758996957</v>
      </c>
      <c r="F9" s="20">
        <f t="shared" si="3"/>
        <v>8</v>
      </c>
      <c r="G9" s="21">
        <f t="shared" si="4"/>
        <v>0.0446927374301676</v>
      </c>
      <c r="H9" s="56">
        <v>191</v>
      </c>
      <c r="I9" s="30">
        <f t="shared" si="5"/>
        <v>0.024827765501104902</v>
      </c>
      <c r="J9" s="31">
        <f>67+121</f>
        <v>188</v>
      </c>
      <c r="K9" s="30">
        <f t="shared" si="6"/>
        <v>0.018843339681266915</v>
      </c>
      <c r="L9" s="20">
        <f t="shared" si="7"/>
        <v>-3</v>
      </c>
      <c r="M9" s="21">
        <f t="shared" si="8"/>
        <v>-0.015706806282722512</v>
      </c>
      <c r="N9" s="45">
        <v>21</v>
      </c>
      <c r="O9" s="17">
        <f t="shared" si="9"/>
        <v>0.0033492822966507177</v>
      </c>
      <c r="P9" s="12">
        <v>19</v>
      </c>
      <c r="Q9" s="17">
        <f t="shared" si="10"/>
        <v>0.002444358677473305</v>
      </c>
      <c r="R9" s="18">
        <f t="shared" si="11"/>
        <v>-2</v>
      </c>
      <c r="S9" s="19">
        <f t="shared" si="12"/>
        <v>-0.09523809523809523</v>
      </c>
      <c r="T9" s="45">
        <v>37</v>
      </c>
      <c r="U9" s="17">
        <f t="shared" si="13"/>
        <v>0.009994597514856833</v>
      </c>
      <c r="V9" s="12">
        <v>84</v>
      </c>
      <c r="W9" s="17">
        <f t="shared" si="14"/>
        <v>0.018481848184818482</v>
      </c>
      <c r="X9" s="18">
        <f t="shared" si="15"/>
        <v>47</v>
      </c>
      <c r="Y9" s="19">
        <f t="shared" si="16"/>
        <v>1.2702702702702702</v>
      </c>
      <c r="Z9" s="42">
        <f t="shared" si="17"/>
        <v>428</v>
      </c>
      <c r="AA9" s="17">
        <f t="shared" si="18"/>
        <v>0.01710768246862259</v>
      </c>
      <c r="AB9" s="12">
        <f t="shared" si="19"/>
        <v>478</v>
      </c>
      <c r="AC9" s="17">
        <f t="shared" si="0"/>
        <v>0.01501916671903475</v>
      </c>
      <c r="AD9" s="20">
        <f t="shared" si="20"/>
        <v>50</v>
      </c>
      <c r="AE9" s="21">
        <f t="shared" si="21"/>
        <v>0.11682242990654206</v>
      </c>
    </row>
    <row r="10" spans="1:31" ht="15.75" customHeight="1">
      <c r="A10" s="46" t="s">
        <v>12</v>
      </c>
      <c r="B10" s="45">
        <v>342</v>
      </c>
      <c r="C10" s="17">
        <f t="shared" si="1"/>
        <v>0.046511627906976744</v>
      </c>
      <c r="D10" s="12">
        <v>394</v>
      </c>
      <c r="E10" s="17">
        <f t="shared" si="2"/>
        <v>0.04133878921414332</v>
      </c>
      <c r="F10" s="18">
        <f t="shared" si="3"/>
        <v>52</v>
      </c>
      <c r="G10" s="19">
        <f t="shared" si="4"/>
        <v>0.15204678362573099</v>
      </c>
      <c r="H10" s="55">
        <v>230</v>
      </c>
      <c r="I10" s="17">
        <f t="shared" si="5"/>
        <v>0.029897309242168206</v>
      </c>
      <c r="J10" s="12">
        <f>113+243</f>
        <v>356</v>
      </c>
      <c r="K10" s="17">
        <f t="shared" si="6"/>
        <v>0.03568206875814373</v>
      </c>
      <c r="L10" s="18">
        <f t="shared" si="7"/>
        <v>126</v>
      </c>
      <c r="M10" s="19">
        <f t="shared" si="8"/>
        <v>0.5478260869565217</v>
      </c>
      <c r="N10" s="45">
        <v>231</v>
      </c>
      <c r="O10" s="17">
        <f t="shared" si="9"/>
        <v>0.03684210526315789</v>
      </c>
      <c r="P10" s="12">
        <v>262</v>
      </c>
      <c r="Q10" s="17">
        <f t="shared" si="10"/>
        <v>0.03370641965778978</v>
      </c>
      <c r="R10" s="18">
        <f t="shared" si="11"/>
        <v>31</v>
      </c>
      <c r="S10" s="19">
        <f t="shared" si="12"/>
        <v>0.1341991341991342</v>
      </c>
      <c r="T10" s="45">
        <v>158</v>
      </c>
      <c r="U10" s="17">
        <f t="shared" si="13"/>
        <v>0.04267963263101027</v>
      </c>
      <c r="V10" s="12">
        <v>174</v>
      </c>
      <c r="W10" s="17">
        <f t="shared" si="14"/>
        <v>0.03828382838283828</v>
      </c>
      <c r="X10" s="18">
        <f t="shared" si="15"/>
        <v>16</v>
      </c>
      <c r="Y10" s="19">
        <f t="shared" si="16"/>
        <v>0.10126582278481013</v>
      </c>
      <c r="Z10" s="42">
        <f t="shared" si="17"/>
        <v>961</v>
      </c>
      <c r="AA10" s="17">
        <f t="shared" si="18"/>
        <v>0.03841234311295867</v>
      </c>
      <c r="AB10" s="12">
        <f t="shared" si="19"/>
        <v>1186</v>
      </c>
      <c r="AC10" s="17">
        <f t="shared" si="0"/>
        <v>0.0372651291396971</v>
      </c>
      <c r="AD10" s="18">
        <f t="shared" si="20"/>
        <v>225</v>
      </c>
      <c r="AE10" s="19">
        <f t="shared" si="21"/>
        <v>0.23413111342351717</v>
      </c>
    </row>
    <row r="11" spans="1:31" ht="52.5" customHeight="1">
      <c r="A11" s="46" t="s">
        <v>13</v>
      </c>
      <c r="B11" s="45">
        <v>31</v>
      </c>
      <c r="C11" s="17">
        <f t="shared" si="1"/>
        <v>0.004215966272269822</v>
      </c>
      <c r="D11" s="12">
        <v>23</v>
      </c>
      <c r="E11" s="17">
        <f t="shared" si="2"/>
        <v>0.002413178050571818</v>
      </c>
      <c r="F11" s="18">
        <f t="shared" si="3"/>
        <v>-8</v>
      </c>
      <c r="G11" s="19">
        <f t="shared" si="4"/>
        <v>-0.25806451612903225</v>
      </c>
      <c r="H11" s="55">
        <v>365</v>
      </c>
      <c r="I11" s="17">
        <f t="shared" si="5"/>
        <v>0.04744572988431041</v>
      </c>
      <c r="J11" s="12">
        <f>40+507</f>
        <v>547</v>
      </c>
      <c r="K11" s="17">
        <f t="shared" si="6"/>
        <v>0.05482610003006916</v>
      </c>
      <c r="L11" s="18">
        <f t="shared" si="7"/>
        <v>182</v>
      </c>
      <c r="M11" s="19">
        <f t="shared" si="8"/>
        <v>0.4986301369863014</v>
      </c>
      <c r="N11" s="45">
        <v>17</v>
      </c>
      <c r="O11" s="17">
        <f t="shared" si="9"/>
        <v>0.002711323763955343</v>
      </c>
      <c r="P11" s="12">
        <v>87</v>
      </c>
      <c r="Q11" s="17">
        <f t="shared" si="10"/>
        <v>0.011192589733693555</v>
      </c>
      <c r="R11" s="18">
        <f t="shared" si="11"/>
        <v>70</v>
      </c>
      <c r="S11" s="19">
        <f t="shared" si="12"/>
        <v>4.117647058823529</v>
      </c>
      <c r="T11" s="45">
        <v>43</v>
      </c>
      <c r="U11" s="17">
        <f t="shared" si="13"/>
        <v>0.011615343057806591</v>
      </c>
      <c r="V11" s="12">
        <v>60</v>
      </c>
      <c r="W11" s="17">
        <f t="shared" si="14"/>
        <v>0.013201320132013201</v>
      </c>
      <c r="X11" s="18">
        <f t="shared" si="15"/>
        <v>17</v>
      </c>
      <c r="Y11" s="19">
        <f t="shared" si="16"/>
        <v>0.3953488372093023</v>
      </c>
      <c r="Z11" s="42">
        <f t="shared" si="17"/>
        <v>456</v>
      </c>
      <c r="AA11" s="17">
        <f t="shared" si="18"/>
        <v>0.018226876648812854</v>
      </c>
      <c r="AB11" s="12">
        <f t="shared" si="19"/>
        <v>717</v>
      </c>
      <c r="AC11" s="17">
        <f t="shared" si="0"/>
        <v>0.022528750078552127</v>
      </c>
      <c r="AD11" s="18">
        <f t="shared" si="20"/>
        <v>261</v>
      </c>
      <c r="AE11" s="19">
        <f t="shared" si="21"/>
        <v>0.5723684210526315</v>
      </c>
    </row>
    <row r="12" spans="1:31" ht="46.5" customHeight="1">
      <c r="A12" s="46" t="s">
        <v>14</v>
      </c>
      <c r="B12" s="45">
        <v>22</v>
      </c>
      <c r="C12" s="17">
        <f t="shared" si="1"/>
        <v>0.0029919760641914863</v>
      </c>
      <c r="D12" s="12">
        <v>27</v>
      </c>
      <c r="E12" s="17">
        <f t="shared" si="2"/>
        <v>0.0028328611898017</v>
      </c>
      <c r="F12" s="18">
        <f t="shared" si="3"/>
        <v>5</v>
      </c>
      <c r="G12" s="19" t="s">
        <v>7</v>
      </c>
      <c r="H12" s="55">
        <v>13</v>
      </c>
      <c r="I12" s="17">
        <f t="shared" si="5"/>
        <v>0.0016898479136877682</v>
      </c>
      <c r="J12" s="12">
        <v>31</v>
      </c>
      <c r="K12" s="17">
        <f t="shared" si="6"/>
        <v>0.003107146436804651</v>
      </c>
      <c r="L12" s="18">
        <f t="shared" si="7"/>
        <v>18</v>
      </c>
      <c r="M12" s="19">
        <f t="shared" si="8"/>
        <v>1.3846153846153846</v>
      </c>
      <c r="N12" s="45">
        <v>26</v>
      </c>
      <c r="O12" s="17">
        <f t="shared" si="9"/>
        <v>0.004146730462519936</v>
      </c>
      <c r="P12" s="12">
        <v>50</v>
      </c>
      <c r="Q12" s="17">
        <f t="shared" si="10"/>
        <v>0.006432522835456066</v>
      </c>
      <c r="R12" s="18">
        <f t="shared" si="11"/>
        <v>24</v>
      </c>
      <c r="S12" s="19">
        <f t="shared" si="12"/>
        <v>0.9230769230769231</v>
      </c>
      <c r="T12" s="45">
        <v>6</v>
      </c>
      <c r="U12" s="17">
        <f t="shared" si="13"/>
        <v>0.0016207455429497568</v>
      </c>
      <c r="V12" s="12">
        <v>7</v>
      </c>
      <c r="W12" s="17">
        <f t="shared" si="14"/>
        <v>0.0015401540154015402</v>
      </c>
      <c r="X12" s="18">
        <f t="shared" si="15"/>
        <v>1</v>
      </c>
      <c r="Y12" s="19" t="s">
        <v>7</v>
      </c>
      <c r="Z12" s="42">
        <f t="shared" si="17"/>
        <v>67</v>
      </c>
      <c r="AA12" s="17">
        <f t="shared" si="18"/>
        <v>0.002678071788312415</v>
      </c>
      <c r="AB12" s="12">
        <f t="shared" si="19"/>
        <v>115</v>
      </c>
      <c r="AC12" s="17">
        <f t="shared" si="0"/>
        <v>0.0036133978508138</v>
      </c>
      <c r="AD12" s="24">
        <f t="shared" si="20"/>
        <v>48</v>
      </c>
      <c r="AE12" s="25">
        <f t="shared" si="21"/>
        <v>0.7164179104477612</v>
      </c>
    </row>
    <row r="13" spans="1:31" ht="30.75" customHeight="1" thickBot="1">
      <c r="A13" s="49" t="s">
        <v>18</v>
      </c>
      <c r="B13" s="50">
        <v>1</v>
      </c>
      <c r="C13" s="51">
        <f t="shared" si="1"/>
        <v>0.00013599891200870393</v>
      </c>
      <c r="D13" s="52">
        <v>0</v>
      </c>
      <c r="E13" s="51">
        <f t="shared" si="2"/>
        <v>0</v>
      </c>
      <c r="F13" s="53">
        <f t="shared" si="3"/>
        <v>-1</v>
      </c>
      <c r="G13" s="54">
        <f t="shared" si="4"/>
        <v>-1</v>
      </c>
      <c r="H13" s="50">
        <v>0</v>
      </c>
      <c r="I13" s="51">
        <f t="shared" si="5"/>
        <v>0</v>
      </c>
      <c r="J13" s="52">
        <v>0</v>
      </c>
      <c r="K13" s="51">
        <f t="shared" si="6"/>
        <v>0</v>
      </c>
      <c r="L13" s="53">
        <f t="shared" si="7"/>
        <v>0</v>
      </c>
      <c r="M13" s="57" t="s">
        <v>7</v>
      </c>
      <c r="N13" s="36">
        <v>0</v>
      </c>
      <c r="O13" s="22">
        <f>N13/$H$14</f>
        <v>0</v>
      </c>
      <c r="P13" s="23">
        <v>0</v>
      </c>
      <c r="Q13" s="22">
        <f>P13/$J$14</f>
        <v>0</v>
      </c>
      <c r="R13" s="24">
        <f t="shared" si="11"/>
        <v>0</v>
      </c>
      <c r="S13" s="40" t="s">
        <v>7</v>
      </c>
      <c r="T13" s="36">
        <v>0</v>
      </c>
      <c r="U13" s="22">
        <f>T13/$H$14</f>
        <v>0</v>
      </c>
      <c r="V13" s="23">
        <v>0</v>
      </c>
      <c r="W13" s="22">
        <f>V13/$J$14</f>
        <v>0</v>
      </c>
      <c r="X13" s="24">
        <f t="shared" si="15"/>
        <v>0</v>
      </c>
      <c r="Y13" s="25" t="s">
        <v>7</v>
      </c>
      <c r="Z13" s="44">
        <f t="shared" si="17"/>
        <v>1</v>
      </c>
      <c r="AA13" s="22">
        <f t="shared" si="18"/>
        <v>3.9971220721080824E-05</v>
      </c>
      <c r="AB13" s="23">
        <v>0</v>
      </c>
      <c r="AC13" s="22">
        <f t="shared" si="0"/>
        <v>0</v>
      </c>
      <c r="AD13" s="24">
        <f t="shared" si="20"/>
        <v>-1</v>
      </c>
      <c r="AE13" s="25">
        <f t="shared" si="21"/>
        <v>-1</v>
      </c>
    </row>
    <row r="14" spans="1:31" ht="15.75" thickBot="1">
      <c r="A14" s="32" t="s">
        <v>6</v>
      </c>
      <c r="B14" s="37">
        <f>B5+B6+B7+B9+B10+B11+B13+B12</f>
        <v>7353</v>
      </c>
      <c r="C14" s="33">
        <f t="shared" si="1"/>
        <v>1</v>
      </c>
      <c r="D14" s="37">
        <f>D5+D6+D7+D9+D10+D11+D13+D12</f>
        <v>9531</v>
      </c>
      <c r="E14" s="33">
        <f t="shared" si="2"/>
        <v>1</v>
      </c>
      <c r="F14" s="34">
        <f t="shared" si="3"/>
        <v>2178</v>
      </c>
      <c r="G14" s="35">
        <f t="shared" si="4"/>
        <v>0.2962056303549572</v>
      </c>
      <c r="H14" s="37">
        <f>H5+H6+H7+H9+H10+H11+H13+H12</f>
        <v>7693</v>
      </c>
      <c r="I14" s="33">
        <f t="shared" si="5"/>
        <v>1</v>
      </c>
      <c r="J14" s="37">
        <f>J5+J6+J7+J9+J10+J11+J13+J12</f>
        <v>9977</v>
      </c>
      <c r="K14" s="33">
        <f t="shared" si="6"/>
        <v>1</v>
      </c>
      <c r="L14" s="34">
        <f t="shared" si="7"/>
        <v>2284</v>
      </c>
      <c r="M14" s="39">
        <f t="shared" si="8"/>
        <v>0.2968932796048356</v>
      </c>
      <c r="N14" s="37">
        <f>N5+N6+N7+N9+N10+N11+N13+N12</f>
        <v>6270</v>
      </c>
      <c r="O14" s="33">
        <f t="shared" si="9"/>
        <v>1</v>
      </c>
      <c r="P14" s="37">
        <f>P5+P6+P7+P9+P10+P11+P13+P12</f>
        <v>7773</v>
      </c>
      <c r="Q14" s="33">
        <f t="shared" si="10"/>
        <v>1</v>
      </c>
      <c r="R14" s="34">
        <f t="shared" si="11"/>
        <v>1503</v>
      </c>
      <c r="S14" s="41">
        <f t="shared" si="12"/>
        <v>0.23971291866028707</v>
      </c>
      <c r="T14" s="37">
        <f>T5+T6+T7+T9+T10+T11+T13+T12</f>
        <v>3702</v>
      </c>
      <c r="U14" s="33">
        <f t="shared" si="13"/>
        <v>1</v>
      </c>
      <c r="V14" s="37">
        <f>V5+V6+V7+V9+V10+V11+V13+V12</f>
        <v>4545</v>
      </c>
      <c r="W14" s="33">
        <f t="shared" si="14"/>
        <v>1</v>
      </c>
      <c r="X14" s="34">
        <f t="shared" si="15"/>
        <v>843</v>
      </c>
      <c r="Y14" s="35">
        <f t="shared" si="16"/>
        <v>0.22771474878444084</v>
      </c>
      <c r="Z14" s="37">
        <f>Z5+Z6+Z7+Z9+Z10+Z11+Z13+Z12</f>
        <v>25018</v>
      </c>
      <c r="AA14" s="33">
        <f t="shared" si="18"/>
        <v>1</v>
      </c>
      <c r="AB14" s="37">
        <f>AB5+AB6+AB7+AB9+AB10+AB11+AB13+AB12</f>
        <v>31826</v>
      </c>
      <c r="AC14" s="33">
        <f>AB14/$AB$14</f>
        <v>1</v>
      </c>
      <c r="AD14" s="34">
        <f t="shared" si="20"/>
        <v>6808</v>
      </c>
      <c r="AE14" s="35">
        <f t="shared" si="21"/>
        <v>0.27212407066911826</v>
      </c>
    </row>
    <row r="15" spans="1:31" ht="21.75" customHeight="1">
      <c r="A15" s="64" t="s">
        <v>15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9"/>
      <c r="AD15" s="3"/>
      <c r="AE15" s="3"/>
    </row>
    <row r="16" spans="1:31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0" t="s">
        <v>17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</sheetData>
  <sheetProtection/>
  <mergeCells count="21">
    <mergeCell ref="F4:G4"/>
    <mergeCell ref="A15:K15"/>
    <mergeCell ref="P4:Q4"/>
    <mergeCell ref="N4:O4"/>
    <mergeCell ref="L4:M4"/>
    <mergeCell ref="D4:E4"/>
    <mergeCell ref="B3:G3"/>
    <mergeCell ref="H3:M3"/>
    <mergeCell ref="H4:I4"/>
    <mergeCell ref="Z3:AE3"/>
    <mergeCell ref="Z4:AA4"/>
    <mergeCell ref="AB4:AC4"/>
    <mergeCell ref="AD4:AE4"/>
    <mergeCell ref="X4:Y4"/>
    <mergeCell ref="J4:K4"/>
    <mergeCell ref="B4:C4"/>
    <mergeCell ref="T3:Y3"/>
    <mergeCell ref="T4:U4"/>
    <mergeCell ref="V4:W4"/>
    <mergeCell ref="N3:S3"/>
    <mergeCell ref="R4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MOF</cp:lastModifiedBy>
  <cp:lastPrinted>2011-12-02T07:44:29Z</cp:lastPrinted>
  <dcterms:created xsi:type="dcterms:W3CDTF">2011-02-02T11:32:10Z</dcterms:created>
  <dcterms:modified xsi:type="dcterms:W3CDTF">2011-12-06T09:52:29Z</dcterms:modified>
  <cp:category/>
  <cp:version/>
  <cp:contentType/>
  <cp:contentStatus/>
</cp:coreProperties>
</file>